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 codeName="BuÇalışmaKitabı"/>
  <bookViews>
    <workbookView xWindow="0" yWindow="0" windowWidth="22260" windowHeight="12645" tabRatio="589" firstSheet="1" activeTab="4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3" l="1"/>
  <c r="D10" i="2"/>
  <c r="D11" i="1"/>
  <c r="E36" i="1" l="1"/>
  <c r="E35" i="2"/>
  <c r="F10" i="2"/>
  <c r="C17" i="1"/>
  <c r="C16" i="2"/>
  <c r="C16" i="3"/>
  <c r="F13" i="2"/>
  <c r="F14" i="1"/>
  <c r="E13" i="3"/>
  <c r="E13" i="2"/>
  <c r="E14" i="1"/>
  <c r="C33" i="1"/>
  <c r="C32" i="2"/>
  <c r="C33" i="3"/>
  <c r="C13" i="3"/>
  <c r="C14" i="1"/>
  <c r="D23" i="2"/>
  <c r="F29" i="2"/>
  <c r="D24" i="3"/>
  <c r="F30" i="3" l="1"/>
  <c r="E33" i="3"/>
  <c r="E32" i="2"/>
  <c r="E33" i="1"/>
  <c r="C30" i="3"/>
  <c r="C29" i="2"/>
  <c r="C30" i="1"/>
  <c r="C10" i="3"/>
  <c r="C10" i="2"/>
  <c r="D7" i="2"/>
  <c r="F26" i="2"/>
  <c r="F27" i="1"/>
  <c r="E26" i="2"/>
  <c r="E27" i="1"/>
  <c r="E27" i="3"/>
  <c r="D27" i="1"/>
  <c r="C7" i="1"/>
  <c r="E24" i="1"/>
  <c r="D4" i="4"/>
  <c r="D4" i="3"/>
  <c r="D4" i="2"/>
  <c r="D4" i="1"/>
  <c r="C4" i="1"/>
  <c r="C4" i="2"/>
  <c r="C4" i="3"/>
  <c r="C4" i="4"/>
</calcChain>
</file>

<file path=xl/comments1.xml><?xml version="1.0" encoding="utf-8"?>
<comments xmlns="http://schemas.openxmlformats.org/spreadsheetml/2006/main">
  <authors>
    <author>Yazar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E25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F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SAĞLIK BİLİMLERİ İÇİN LAZIM</t>
        </r>
      </text>
    </comment>
  </commentList>
</comments>
</file>

<file path=xl/sharedStrings.xml><?xml version="1.0" encoding="utf-8"?>
<sst xmlns="http://schemas.openxmlformats.org/spreadsheetml/2006/main" count="415" uniqueCount="139">
  <si>
    <t>09.30-11.00</t>
  </si>
  <si>
    <t>11.10-12.40</t>
  </si>
  <si>
    <t>13.30-15.00</t>
  </si>
  <si>
    <t>15.30-17.00</t>
  </si>
  <si>
    <t>17.10-18.40</t>
  </si>
  <si>
    <t>Gözetmenler</t>
  </si>
  <si>
    <t>Sınav Sınıfları</t>
  </si>
  <si>
    <t>Sınav Sınıfı/Sınıfları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</si>
  <si>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</si>
  <si>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</si>
  <si>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İDARİ ve SOSYAL BİLİMLER FAKÜLTESİ</t>
  </si>
  <si>
    <t>C003</t>
  </si>
  <si>
    <t>C005</t>
  </si>
  <si>
    <t>C101</t>
  </si>
  <si>
    <t>C202</t>
  </si>
  <si>
    <t>C203</t>
  </si>
  <si>
    <t>C205</t>
  </si>
  <si>
    <t>2017-2018 EĞİTİM ÖĞRETİM YILI BAHAR DÖNEMİ</t>
  </si>
  <si>
    <t>Dersin Adı/Kodu</t>
  </si>
  <si>
    <t>Sınav Snıfları</t>
  </si>
  <si>
    <t>İngilizce I / FLE 101</t>
  </si>
  <si>
    <t>İngilizce III/ FLE 203</t>
  </si>
  <si>
    <t>C202+C205+C304+C005+C203+C306</t>
  </si>
  <si>
    <t>C003+C004</t>
  </si>
  <si>
    <t>İleri İngilizce I / FLE 403</t>
  </si>
  <si>
    <t>Atatürk İlkeleri ve Inkilap Tarihi I / HIS 101</t>
  </si>
  <si>
    <t>Ekonomiye Giriş / ECO 101</t>
  </si>
  <si>
    <t>Türk Dili I / TUR 101</t>
  </si>
  <si>
    <t>Mikro Ekonomi / ECO 201</t>
  </si>
  <si>
    <t>Temel Hukuk / LAW 241</t>
  </si>
  <si>
    <t>Gümrük İşlemleri ve Düzenlemeleri / ITL 303</t>
  </si>
  <si>
    <t>Temel Hukuk / LAW 241----Borçlar Hukuku / LAW 303</t>
  </si>
  <si>
    <t>İş ve Sosyal Güvenlik Hukuku / LAW 301</t>
  </si>
  <si>
    <t>İşletme Bilimine Giriş I / MAN 101</t>
  </si>
  <si>
    <t>C003+C004+C005+C101+C202</t>
  </si>
  <si>
    <t>C003+C004+C005+C101</t>
  </si>
  <si>
    <t>İstatistik/ MAN 213</t>
  </si>
  <si>
    <t>Muhasebe I / MAN 203</t>
  </si>
  <si>
    <t>C003+C004+C005</t>
  </si>
  <si>
    <t>İş İngilizcesi I /FLE 303</t>
  </si>
  <si>
    <t>Matematik I /MAT 103</t>
  </si>
  <si>
    <t>Pazalamaya Giriş / MAN 209</t>
  </si>
  <si>
    <t>Matematik I / MAT 103</t>
  </si>
  <si>
    <t>Matematik I / MAT103</t>
  </si>
  <si>
    <t>Yönetimin Temel İlkeleri / MAN 215</t>
  </si>
  <si>
    <t>Finansal Yönetim I / MAN 301</t>
  </si>
  <si>
    <t>İnsan Kaynakları Yönetimi/ MAN 403</t>
  </si>
  <si>
    <t>İnsan Kaynakları Yönetimi /MAN 403</t>
  </si>
  <si>
    <t>Uluslararası İktisat I / ECO 303</t>
  </si>
  <si>
    <t>Para Teorisi ve Politikası/ ECO 301</t>
  </si>
  <si>
    <t>İşlemler Yönetimi/MAN 405</t>
  </si>
  <si>
    <t>Maliyet Muhasebesi / MAN 303</t>
  </si>
  <si>
    <t>Finansal Matematik/ MAN 221</t>
  </si>
  <si>
    <t>Uluslararası Pazarlama /MAN 409</t>
  </si>
  <si>
    <t>Tedarik Zinciri Yönetimi / ITL 301</t>
  </si>
  <si>
    <t>Uluslararası Ticarete Giriş / ITL 201</t>
  </si>
  <si>
    <t>İktisadi Kalkınma ve Büyüme /ECO 403</t>
  </si>
  <si>
    <t>Yerel Ekonomik Kalkınma / ECO 445</t>
  </si>
  <si>
    <t>Psikolojide Ölç. Değ. / PSY 311</t>
  </si>
  <si>
    <t>Araştırma Yöntemleri / PSY 103</t>
  </si>
  <si>
    <t>Psikolojik Testler: Çocukluk / PSY 427</t>
  </si>
  <si>
    <t>Deneysel Psikoloji: Öğrenme/ PSY 205</t>
  </si>
  <si>
    <t>Gelişim Psikolojisi I: Bebeklik ve Erken Çocukluk /PSY 213</t>
  </si>
  <si>
    <t>Grupla Psikolojik Danışma ve Psikodrama I /PSY 441</t>
  </si>
  <si>
    <t>Gelişim Psikolojisi III : Yetişkinlik ve Yaşlılık / PSY 309</t>
  </si>
  <si>
    <t>Danışma Psikolojisi I /PSY 433</t>
  </si>
  <si>
    <t>Psikoterapi Teknikleri I / PSY 303</t>
  </si>
  <si>
    <t>İnsancıl Terapiler / PSY 337</t>
  </si>
  <si>
    <t>Psikolojiye Giriş / PSY 101</t>
  </si>
  <si>
    <t>Psikoloji Tarihi / PSY 321</t>
  </si>
  <si>
    <t>Sosyal Psikoloji /PSY 202</t>
  </si>
  <si>
    <t>Felsefeye Giriş/ PSY 105</t>
  </si>
  <si>
    <t>Genel Fizyoloji / PSY 221</t>
  </si>
  <si>
    <t>Davranış Bilimlerinde İstatistik / PSY 107</t>
  </si>
  <si>
    <t xml:space="preserve"> Ruhsal Bozukluklar/PSY313</t>
  </si>
  <si>
    <t>C202+C203</t>
  </si>
  <si>
    <t>C202+C203+C205</t>
  </si>
  <si>
    <t>C005+C203+C205+C306+C004+C202+C304</t>
  </si>
  <si>
    <t>C005+C004</t>
  </si>
  <si>
    <t>C202+C205</t>
  </si>
  <si>
    <t>C005--C004</t>
  </si>
  <si>
    <t>C101+C202+C205+C304</t>
  </si>
  <si>
    <t>Uluslararası Taşımacılık /ITL 341</t>
  </si>
  <si>
    <t>C004+C005+C101+C202+C205+C304+C306</t>
  </si>
  <si>
    <t>C003+C004+C005+C203</t>
  </si>
  <si>
    <t>Uluslararası Pazarlama/MAN 409</t>
  </si>
  <si>
    <t>C306+C005+C004</t>
  </si>
  <si>
    <t>Öğrenci Sayısı</t>
  </si>
  <si>
    <t>C005+C003</t>
  </si>
  <si>
    <t>C304+C305+C306</t>
  </si>
  <si>
    <t>C003+C101+C304+C306</t>
  </si>
  <si>
    <t>C304+C306</t>
  </si>
  <si>
    <t xml:space="preserve"> </t>
  </si>
  <si>
    <t>Pazartesi
08.01.2018</t>
  </si>
  <si>
    <t>Salı
09.01.2018</t>
  </si>
  <si>
    <t>Çarşamba
10.01.2018</t>
  </si>
  <si>
    <t>Perşembe
11.01.2017</t>
  </si>
  <si>
    <t>Cuma
12.01.2018</t>
  </si>
  <si>
    <t>2. HAFTA</t>
  </si>
  <si>
    <t>1.HAFTA</t>
  </si>
  <si>
    <t>2.HAFTA</t>
  </si>
  <si>
    <t>c003+c004+c005+c203</t>
  </si>
  <si>
    <t>Uluslararası Lojistik Uyg. /ITL 447</t>
  </si>
  <si>
    <t>Örgütsel Davranış MAN 305</t>
  </si>
  <si>
    <t>Tehlikeli Madde Lojistiği / ITL 441</t>
  </si>
  <si>
    <t>Ekonomiye Giriş I/ECO 101</t>
  </si>
  <si>
    <t>Doç. Dr. Mert AKTAŞ</t>
  </si>
  <si>
    <t>Doç Dr. MERT AKTAŞ</t>
  </si>
  <si>
    <t>Girşimcilik/MAN 307</t>
  </si>
  <si>
    <t>Girşimcilik/MAN307</t>
  </si>
  <si>
    <t>İşletme Semineri/MAN 433</t>
  </si>
  <si>
    <t>Kişilik Kuramları / PSY 203</t>
  </si>
  <si>
    <t>C304+C402</t>
  </si>
  <si>
    <t>Endüstri Psikolojisi/PSY 403---Kısa Süreli Psikoterapiler/ PSY 453</t>
  </si>
  <si>
    <t>İktisat Semineri/ECO 433</t>
  </si>
  <si>
    <t>FİNAL DÖNEMİ SINAV TAKVİMİ</t>
  </si>
  <si>
    <t>Perşembe
18.01.2017</t>
  </si>
  <si>
    <t>Pazartesi
15.01.2018</t>
  </si>
  <si>
    <t>Salı
16.01.2018</t>
  </si>
  <si>
    <t>Çarşamba
17.01.2018</t>
  </si>
  <si>
    <t>Cuma
19.01.2018</t>
  </si>
  <si>
    <t>Perşembe
18.01.2018</t>
  </si>
  <si>
    <t>İnsan Kaynakları Yönetimi / MAN 403</t>
  </si>
  <si>
    <t>Öğretim Üyesinin İsmi</t>
  </si>
  <si>
    <t>Bilgisayar Becerileri / COM 101</t>
  </si>
  <si>
    <t>Pazarlamaya Giriş/MAN 229</t>
  </si>
  <si>
    <t>Ulus. Loj. Güncel Konular /ITL 443</t>
  </si>
  <si>
    <t>A117</t>
  </si>
  <si>
    <t>Finansal Ekonomi / ECO 443</t>
  </si>
  <si>
    <t>C004+C101</t>
  </si>
  <si>
    <t>C003+C004+C101+C005</t>
  </si>
  <si>
    <t>C202+C203+C205+C402</t>
  </si>
  <si>
    <t>C003+C004+C101</t>
  </si>
  <si>
    <t>C205+C202+C203</t>
  </si>
  <si>
    <t>C203+C205</t>
  </si>
  <si>
    <t>C205+C203+C205</t>
  </si>
  <si>
    <t>A116</t>
  </si>
  <si>
    <t>C101+C203</t>
  </si>
  <si>
    <t>C202+C205+C203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</si>
</sst>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 vertical="center" indent="15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left"/>
    </xf>
    <xf numFmtId="0" fontId="6" fillId="0" borderId="0" xfId="0" applyFont="1"/>
    <xf numFmtId="2" fontId="8" fillId="0" borderId="0" xfId="0" applyNumberFormat="1" applyFont="1"/>
    <xf numFmtId="0" fontId="9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0" fontId="7" fillId="0" borderId="9" xfId="0" applyFont="1" applyFill="1" applyBorder="1"/>
    <xf numFmtId="0" fontId="7" fillId="0" borderId="0" xfId="0" applyFont="1"/>
    <xf numFmtId="0" fontId="7" fillId="0" borderId="11" xfId="0" applyFont="1" applyFill="1" applyBorder="1"/>
    <xf numFmtId="0" fontId="7" fillId="0" borderId="6" xfId="0" applyFont="1" applyBorder="1"/>
    <xf numFmtId="0" fontId="7" fillId="0" borderId="2" xfId="0" applyFont="1" applyFill="1" applyBorder="1"/>
    <xf numFmtId="0" fontId="7" fillId="0" borderId="4" xfId="0" applyFont="1" applyFill="1" applyBorder="1"/>
    <xf numFmtId="0" fontId="7" fillId="0" borderId="6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0" xfId="0" quotePrefix="1" applyFont="1" applyFill="1"/>
    <xf numFmtId="0" fontId="7" fillId="0" borderId="6" xfId="0" quotePrefix="1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0" fillId="0" borderId="4" xfId="0" applyFont="1" applyBorder="1"/>
    <xf numFmtId="0" fontId="11" fillId="0" borderId="9" xfId="0" applyFont="1" applyFill="1" applyBorder="1"/>
    <xf numFmtId="0" fontId="11" fillId="0" borderId="10" xfId="0" quotePrefix="1" applyFont="1" applyFill="1" applyBorder="1" applyAlignment="1">
      <alignment horizontal="left"/>
    </xf>
    <xf numFmtId="0" fontId="7" fillId="0" borderId="2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6" xfId="0" applyFont="1" applyBorder="1"/>
    <xf numFmtId="0" fontId="7" fillId="0" borderId="0" xfId="0" applyFont="1" applyFill="1"/>
    <xf numFmtId="0" fontId="6" fillId="0" borderId="6" xfId="0" applyFont="1" applyFill="1" applyBorder="1"/>
    <xf numFmtId="0" fontId="7" fillId="0" borderId="4" xfId="0" applyFont="1" applyBorder="1"/>
    <xf numFmtId="0" fontId="7" fillId="0" borderId="0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0" xfId="0" applyAlignment="1">
      <alignment horizontal="left"/>
    </xf>
    <xf numFmtId="0" fontId="7" fillId="0" borderId="8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13" xfId="0" applyFont="1" applyFill="1" applyBorder="1" applyAlignment="1">
      <alignment horizontal="left"/>
    </xf>
    <xf numFmtId="0" fontId="7" fillId="0" borderId="12" xfId="0" applyFont="1" applyBorder="1"/>
    <xf numFmtId="0" fontId="13" fillId="0" borderId="0" xfId="0" applyFont="1"/>
    <xf numFmtId="0" fontId="13" fillId="0" borderId="2" xfId="0" applyFont="1" applyBorder="1"/>
    <xf numFmtId="0" fontId="13" fillId="0" borderId="6" xfId="0" applyFont="1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7" fillId="0" borderId="9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9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3300"/>
      <color rgb="FFFFFFCC"/>
      <color rgb="FFFF5050"/>
      <color rgb="FFD98DD4"/>
      <color rgb="FF66CCFF"/>
      <color rgb="FF996633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V242"/>
  <sheetViews>
    <sheetView topLeftCell="A11" zoomScaleNormal="100" workbookViewId="0">
      <selection activeCell="G24" sqref="G24"/>
    </sheetView>
  </sheetViews>
  <sheetFormatPr defaultRowHeight="15" x14ac:dyDescent="0.25"/>
  <sheetData>
    <row r="1" spans="1:4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 t="s">
        <v>8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3"/>
      <c r="L19" s="3"/>
      <c r="M19" s="4" t="s">
        <v>9</v>
      </c>
      <c r="N19" s="5"/>
      <c r="O19" s="3"/>
      <c r="P19" s="3"/>
      <c r="Q19" s="3"/>
      <c r="R19" s="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23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3"/>
      <c r="L20" s="3"/>
      <c r="M20" s="3"/>
      <c r="N20" s="6" t="s">
        <v>10</v>
      </c>
      <c r="O20" s="3"/>
      <c r="P20" s="3"/>
      <c r="Q20" s="3"/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23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3"/>
      <c r="L21" s="3"/>
      <c r="M21" s="3"/>
      <c r="N21" s="6" t="s">
        <v>17</v>
      </c>
      <c r="O21" s="3"/>
      <c r="P21" s="3"/>
      <c r="Q21" s="3"/>
      <c r="R21" s="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3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3"/>
      <c r="M22" s="3"/>
      <c r="N22" s="6" t="s">
        <v>115</v>
      </c>
      <c r="O22" s="3"/>
      <c r="P22" s="3"/>
      <c r="Q22" s="3"/>
      <c r="R22" s="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2"/>
  <dimension ref="A1:G37"/>
  <sheetViews>
    <sheetView topLeftCell="A4" zoomScale="55" zoomScaleNormal="55" workbookViewId="0">
      <selection activeCell="B17" sqref="A17:XFD17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126.5703125" bestFit="1" customWidth="1"/>
    <col min="4" max="4" width="95.7109375" bestFit="1" customWidth="1"/>
    <col min="5" max="5" width="110.42578125" customWidth="1"/>
    <col min="6" max="6" width="76.5703125" customWidth="1"/>
    <col min="7" max="7" width="117" bestFit="1" customWidth="1"/>
  </cols>
  <sheetData>
    <row r="1" spans="1:7" x14ac:dyDescent="0.25">
      <c r="A1" s="67" t="s">
        <v>99</v>
      </c>
      <c r="B1" s="68"/>
      <c r="C1" s="68"/>
      <c r="D1" s="68"/>
      <c r="E1" s="68"/>
      <c r="F1" s="68"/>
      <c r="G1" s="68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x14ac:dyDescent="0.25">
      <c r="A3" s="63" t="s">
        <v>93</v>
      </c>
      <c r="B3" s="11" t="s">
        <v>18</v>
      </c>
      <c r="C3" s="12" t="s">
        <v>20</v>
      </c>
      <c r="D3" s="12" t="s">
        <v>21</v>
      </c>
      <c r="E3" s="22" t="s">
        <v>57</v>
      </c>
      <c r="F3" s="12"/>
      <c r="G3" s="42"/>
    </row>
    <row r="4" spans="1:7" ht="15.75" x14ac:dyDescent="0.25">
      <c r="A4" s="64"/>
      <c r="B4" s="13" t="s">
        <v>87</v>
      </c>
      <c r="C4" s="8">
        <f>20+25+28+61</f>
        <v>134</v>
      </c>
      <c r="D4" s="8">
        <f>13+14+27+84</f>
        <v>138</v>
      </c>
      <c r="E4" s="8">
        <v>5</v>
      </c>
      <c r="F4" s="8"/>
      <c r="G4" s="43"/>
    </row>
    <row r="5" spans="1:7" ht="16.5" thickBot="1" x14ac:dyDescent="0.3">
      <c r="A5" s="65"/>
      <c r="B5" s="14" t="s">
        <v>6</v>
      </c>
      <c r="C5" s="15" t="s">
        <v>77</v>
      </c>
      <c r="D5" s="15" t="s">
        <v>22</v>
      </c>
      <c r="E5" s="24" t="s">
        <v>13</v>
      </c>
      <c r="F5" s="15"/>
      <c r="G5" s="44"/>
    </row>
    <row r="6" spans="1:7" ht="15.75" x14ac:dyDescent="0.25">
      <c r="A6" s="63" t="s">
        <v>94</v>
      </c>
      <c r="B6" s="11" t="s">
        <v>18</v>
      </c>
      <c r="C6" s="12" t="s">
        <v>25</v>
      </c>
      <c r="D6" s="12" t="s">
        <v>128</v>
      </c>
      <c r="E6" s="12" t="s">
        <v>48</v>
      </c>
      <c r="F6" s="42" t="s">
        <v>114</v>
      </c>
      <c r="G6" s="42"/>
    </row>
    <row r="7" spans="1:7" ht="15.75" x14ac:dyDescent="0.25">
      <c r="A7" s="64"/>
      <c r="B7" s="13" t="s">
        <v>87</v>
      </c>
      <c r="C7" s="8">
        <f>19+21+22+50</f>
        <v>112</v>
      </c>
      <c r="D7" s="8">
        <v>16</v>
      </c>
      <c r="E7" s="8">
        <v>13</v>
      </c>
      <c r="F7" s="58">
        <v>8</v>
      </c>
      <c r="G7" s="43"/>
    </row>
    <row r="8" spans="1:7" ht="16.5" thickBot="1" x14ac:dyDescent="0.3">
      <c r="A8" s="65"/>
      <c r="B8" s="14" t="s">
        <v>6</v>
      </c>
      <c r="C8" s="15" t="s">
        <v>83</v>
      </c>
      <c r="D8" s="24" t="s">
        <v>16</v>
      </c>
      <c r="E8" s="15" t="s">
        <v>14</v>
      </c>
      <c r="F8" s="44" t="s">
        <v>127</v>
      </c>
      <c r="G8" s="44"/>
    </row>
    <row r="9" spans="1:7" ht="15.75" x14ac:dyDescent="0.25">
      <c r="A9" s="63" t="s">
        <v>95</v>
      </c>
      <c r="B9" s="11" t="s">
        <v>18</v>
      </c>
      <c r="C9" s="42"/>
      <c r="D9" s="52" t="s">
        <v>108</v>
      </c>
      <c r="F9" s="22" t="s">
        <v>47</v>
      </c>
      <c r="G9" s="42"/>
    </row>
    <row r="10" spans="1:7" ht="15.75" x14ac:dyDescent="0.25">
      <c r="A10" s="64"/>
      <c r="B10" s="13" t="s">
        <v>123</v>
      </c>
      <c r="C10" s="43"/>
      <c r="D10" s="8" t="s">
        <v>107</v>
      </c>
      <c r="F10" s="23" t="s">
        <v>106</v>
      </c>
      <c r="G10" s="43"/>
    </row>
    <row r="11" spans="1:7" ht="15.75" x14ac:dyDescent="0.25">
      <c r="A11" s="64"/>
      <c r="B11" s="13" t="s">
        <v>87</v>
      </c>
      <c r="C11" s="43"/>
      <c r="D11" s="59">
        <f>7+16+19</f>
        <v>42</v>
      </c>
      <c r="F11" s="8">
        <v>19</v>
      </c>
      <c r="G11" s="43"/>
    </row>
    <row r="12" spans="1:7" ht="16.5" thickBot="1" x14ac:dyDescent="0.3">
      <c r="A12" s="65"/>
      <c r="B12" s="14" t="s">
        <v>7</v>
      </c>
      <c r="C12" s="44"/>
      <c r="D12" s="53" t="s">
        <v>15</v>
      </c>
      <c r="F12" s="15" t="s">
        <v>23</v>
      </c>
      <c r="G12" s="44"/>
    </row>
    <row r="13" spans="1:7" ht="15.75" x14ac:dyDescent="0.25">
      <c r="A13" s="63" t="s">
        <v>96</v>
      </c>
      <c r="B13" s="11" t="s">
        <v>18</v>
      </c>
      <c r="C13" s="12" t="s">
        <v>31</v>
      </c>
      <c r="D13" s="42"/>
      <c r="E13" s="12" t="s">
        <v>24</v>
      </c>
      <c r="F13" s="12" t="s">
        <v>32</v>
      </c>
      <c r="G13" s="22"/>
    </row>
    <row r="14" spans="1:7" ht="15.75" x14ac:dyDescent="0.25">
      <c r="A14" s="64"/>
      <c r="B14" s="13" t="s">
        <v>87</v>
      </c>
      <c r="C14" s="8">
        <f>9+20+5</f>
        <v>34</v>
      </c>
      <c r="D14" s="43"/>
      <c r="E14" s="8">
        <f>9+12+22</f>
        <v>43</v>
      </c>
      <c r="F14" s="8">
        <f>11+16</f>
        <v>27</v>
      </c>
      <c r="G14" s="23"/>
    </row>
    <row r="15" spans="1:7" ht="16.5" thickBot="1" x14ac:dyDescent="0.3">
      <c r="A15" s="65"/>
      <c r="B15" s="14" t="s">
        <v>6</v>
      </c>
      <c r="C15" s="15" t="s">
        <v>80</v>
      </c>
      <c r="D15" s="44"/>
      <c r="E15" s="15" t="s">
        <v>23</v>
      </c>
      <c r="F15" s="15" t="s">
        <v>23</v>
      </c>
      <c r="G15" s="24"/>
    </row>
    <row r="16" spans="1:7" ht="15.75" x14ac:dyDescent="0.25">
      <c r="A16" s="63" t="s">
        <v>97</v>
      </c>
      <c r="B16" s="11" t="s">
        <v>18</v>
      </c>
      <c r="C16" s="39" t="s">
        <v>36</v>
      </c>
      <c r="D16" s="42"/>
      <c r="E16" s="42"/>
      <c r="F16" s="42"/>
      <c r="G16" s="42"/>
    </row>
    <row r="17" spans="1:7" ht="15.75" x14ac:dyDescent="0.25">
      <c r="A17" s="64"/>
      <c r="B17" s="13" t="s">
        <v>87</v>
      </c>
      <c r="C17" s="39">
        <f>10+15+38</f>
        <v>63</v>
      </c>
      <c r="D17" s="43"/>
      <c r="E17" s="43"/>
      <c r="F17" s="43"/>
      <c r="G17" s="43"/>
    </row>
    <row r="18" spans="1:7" ht="16.5" thickBot="1" x14ac:dyDescent="0.3">
      <c r="A18" s="65"/>
      <c r="B18" s="14" t="s">
        <v>6</v>
      </c>
      <c r="C18" s="24" t="s">
        <v>130</v>
      </c>
      <c r="D18" s="44"/>
      <c r="E18" s="44"/>
      <c r="F18" s="44"/>
      <c r="G18" s="44"/>
    </row>
    <row r="21" spans="1:7" ht="18.75" x14ac:dyDescent="0.3">
      <c r="A21" s="66" t="s">
        <v>98</v>
      </c>
      <c r="B21" s="66"/>
      <c r="C21" s="66"/>
      <c r="D21" s="66"/>
      <c r="E21" s="66"/>
      <c r="F21" s="66"/>
      <c r="G21" s="66"/>
    </row>
    <row r="22" spans="1:7" ht="16.5" thickBot="1" x14ac:dyDescent="0.3">
      <c r="A22" s="9"/>
      <c r="B22" s="9"/>
      <c r="C22" s="10" t="s">
        <v>0</v>
      </c>
      <c r="D22" s="10" t="s">
        <v>1</v>
      </c>
      <c r="E22" s="10" t="s">
        <v>2</v>
      </c>
      <c r="F22" s="10" t="s">
        <v>3</v>
      </c>
      <c r="G22" s="10" t="s">
        <v>4</v>
      </c>
    </row>
    <row r="23" spans="1:7" ht="15.75" x14ac:dyDescent="0.25">
      <c r="A23" s="63" t="s">
        <v>117</v>
      </c>
      <c r="B23" s="11" t="s">
        <v>18</v>
      </c>
      <c r="C23" s="12"/>
      <c r="D23" s="12" t="s">
        <v>56</v>
      </c>
      <c r="E23" s="12" t="s">
        <v>124</v>
      </c>
      <c r="F23" s="12"/>
      <c r="G23" s="22"/>
    </row>
    <row r="24" spans="1:7" ht="15.75" x14ac:dyDescent="0.25">
      <c r="A24" s="64"/>
      <c r="B24" s="13" t="s">
        <v>87</v>
      </c>
      <c r="C24" s="8"/>
      <c r="D24" s="8">
        <v>6</v>
      </c>
      <c r="E24" s="8">
        <f>19+21+23</f>
        <v>63</v>
      </c>
      <c r="F24" s="8"/>
      <c r="G24" s="8"/>
    </row>
    <row r="25" spans="1:7" ht="16.5" thickBot="1" x14ac:dyDescent="0.3">
      <c r="A25" s="65"/>
      <c r="B25" s="14" t="s">
        <v>6</v>
      </c>
      <c r="C25" s="15"/>
      <c r="D25" s="15" t="s">
        <v>11</v>
      </c>
      <c r="E25" s="15" t="s">
        <v>35</v>
      </c>
      <c r="F25" s="15"/>
      <c r="G25" s="24"/>
    </row>
    <row r="26" spans="1:7" ht="15.75" x14ac:dyDescent="0.25">
      <c r="A26" s="63" t="s">
        <v>118</v>
      </c>
      <c r="B26" s="11" t="s">
        <v>18</v>
      </c>
      <c r="C26" s="12"/>
      <c r="D26" s="12" t="s">
        <v>39</v>
      </c>
      <c r="E26" s="12" t="s">
        <v>27</v>
      </c>
      <c r="F26" s="12" t="s">
        <v>41</v>
      </c>
      <c r="G26" s="12"/>
    </row>
    <row r="27" spans="1:7" ht="15.75" x14ac:dyDescent="0.25">
      <c r="A27" s="64"/>
      <c r="B27" s="13" t="s">
        <v>87</v>
      </c>
      <c r="C27" s="8"/>
      <c r="D27" s="8">
        <f>15+15+22</f>
        <v>52</v>
      </c>
      <c r="E27" s="8">
        <f>20+22+24+49</f>
        <v>115</v>
      </c>
      <c r="F27" s="8">
        <f>11+12</f>
        <v>23</v>
      </c>
      <c r="G27" s="8"/>
    </row>
    <row r="28" spans="1:7" ht="16.5" thickBot="1" x14ac:dyDescent="0.3">
      <c r="A28" s="65"/>
      <c r="B28" s="14" t="s">
        <v>6</v>
      </c>
      <c r="C28" s="15"/>
      <c r="D28" s="15" t="s">
        <v>86</v>
      </c>
      <c r="E28" s="15" t="s">
        <v>84</v>
      </c>
      <c r="F28" s="15" t="s">
        <v>12</v>
      </c>
      <c r="G28" s="24"/>
    </row>
    <row r="29" spans="1:7" ht="15.75" x14ac:dyDescent="0.25">
      <c r="A29" s="63" t="s">
        <v>119</v>
      </c>
      <c r="B29" s="11" t="s">
        <v>18</v>
      </c>
      <c r="C29" s="12" t="s">
        <v>33</v>
      </c>
      <c r="D29" s="32" t="s">
        <v>49</v>
      </c>
      <c r="E29" s="32"/>
      <c r="F29" s="33"/>
      <c r="G29" s="12"/>
    </row>
    <row r="30" spans="1:7" ht="15.75" x14ac:dyDescent="0.25">
      <c r="A30" s="64"/>
      <c r="B30" s="13" t="s">
        <v>87</v>
      </c>
      <c r="C30" s="8">
        <f>23+28+37</f>
        <v>88</v>
      </c>
      <c r="D30" s="40">
        <v>11</v>
      </c>
      <c r="E30" s="40"/>
      <c r="F30" s="34"/>
      <c r="G30" s="8"/>
    </row>
    <row r="31" spans="1:7" ht="16.5" thickBot="1" x14ac:dyDescent="0.3">
      <c r="A31" s="65"/>
      <c r="B31" s="14" t="s">
        <v>7</v>
      </c>
      <c r="C31" s="21" t="s">
        <v>34</v>
      </c>
      <c r="D31" s="15" t="s">
        <v>11</v>
      </c>
      <c r="E31" s="21"/>
      <c r="F31" s="35"/>
      <c r="G31" s="15"/>
    </row>
    <row r="32" spans="1:7" ht="15.75" x14ac:dyDescent="0.25">
      <c r="A32" s="63" t="s">
        <v>116</v>
      </c>
      <c r="B32" s="11" t="s">
        <v>18</v>
      </c>
      <c r="C32" s="12" t="s">
        <v>42</v>
      </c>
      <c r="D32" s="12"/>
      <c r="E32" s="32" t="s">
        <v>37</v>
      </c>
      <c r="F32" s="12"/>
      <c r="G32" s="22"/>
    </row>
    <row r="33" spans="1:7" ht="15.75" x14ac:dyDescent="0.25">
      <c r="A33" s="64"/>
      <c r="B33" s="13" t="s">
        <v>87</v>
      </c>
      <c r="C33" s="8">
        <f>26+26+33</f>
        <v>85</v>
      </c>
      <c r="D33" s="8"/>
      <c r="E33" s="40">
        <f>13+13+31</f>
        <v>57</v>
      </c>
      <c r="F33" s="8"/>
      <c r="G33" s="23"/>
    </row>
    <row r="34" spans="1:7" ht="16.5" thickBot="1" x14ac:dyDescent="0.3">
      <c r="A34" s="65"/>
      <c r="B34" s="14" t="s">
        <v>6</v>
      </c>
      <c r="C34" s="15" t="s">
        <v>34</v>
      </c>
      <c r="D34" s="15"/>
      <c r="E34" s="21" t="s">
        <v>38</v>
      </c>
      <c r="F34" s="15"/>
      <c r="G34" s="24"/>
    </row>
    <row r="35" spans="1:7" ht="15.75" x14ac:dyDescent="0.25">
      <c r="A35" s="63" t="s">
        <v>120</v>
      </c>
      <c r="B35" s="11" t="s">
        <v>18</v>
      </c>
      <c r="C35" s="12"/>
      <c r="D35" s="49" t="s">
        <v>28</v>
      </c>
      <c r="E35" s="22" t="s">
        <v>26</v>
      </c>
      <c r="F35" s="18"/>
      <c r="G35" s="12"/>
    </row>
    <row r="36" spans="1:7" ht="15.75" x14ac:dyDescent="0.25">
      <c r="A36" s="64"/>
      <c r="B36" s="13" t="s">
        <v>87</v>
      </c>
      <c r="C36" s="8"/>
      <c r="D36" s="16">
        <v>12</v>
      </c>
      <c r="E36" s="8">
        <f>22+25</f>
        <v>47</v>
      </c>
      <c r="F36" s="39"/>
      <c r="G36" s="8"/>
    </row>
    <row r="37" spans="1:7" ht="16.5" thickBot="1" x14ac:dyDescent="0.3">
      <c r="A37" s="65"/>
      <c r="B37" s="14" t="s">
        <v>6</v>
      </c>
      <c r="C37" s="24"/>
      <c r="D37" s="50" t="s">
        <v>13</v>
      </c>
      <c r="E37" s="15" t="s">
        <v>132</v>
      </c>
      <c r="F37" s="17"/>
      <c r="G37" s="21"/>
    </row>
  </sheetData>
  <mergeCells count="12">
    <mergeCell ref="A1:G1"/>
    <mergeCell ref="A23:A25"/>
    <mergeCell ref="A26:A28"/>
    <mergeCell ref="A29:A31"/>
    <mergeCell ref="A32:A34"/>
    <mergeCell ref="A35:A37"/>
    <mergeCell ref="A3:A5"/>
    <mergeCell ref="A6:A8"/>
    <mergeCell ref="A9:A12"/>
    <mergeCell ref="A13:A15"/>
    <mergeCell ref="A16:A18"/>
    <mergeCell ref="A21:G21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3"/>
  <dimension ref="A1:G37"/>
  <sheetViews>
    <sheetView topLeftCell="A10" zoomScale="55" zoomScaleNormal="55" workbookViewId="0">
      <selection activeCell="B35" sqref="A35:XFD35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116.28515625" customWidth="1"/>
    <col min="4" max="4" width="92.5703125" bestFit="1" customWidth="1"/>
    <col min="5" max="5" width="116.42578125" bestFit="1" customWidth="1"/>
    <col min="6" max="6" width="125.140625" bestFit="1" customWidth="1"/>
    <col min="7" max="7" width="104.28515625" bestFit="1" customWidth="1"/>
  </cols>
  <sheetData>
    <row r="1" spans="1:7" x14ac:dyDescent="0.25">
      <c r="A1" s="67" t="s">
        <v>99</v>
      </c>
      <c r="B1" s="67"/>
      <c r="C1" s="67"/>
      <c r="D1" s="67"/>
      <c r="E1" s="67"/>
      <c r="F1" s="67"/>
      <c r="G1" s="67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63" t="s">
        <v>93</v>
      </c>
      <c r="B3" s="11" t="s">
        <v>18</v>
      </c>
      <c r="C3" s="12" t="s">
        <v>20</v>
      </c>
      <c r="D3" s="12" t="s">
        <v>21</v>
      </c>
      <c r="E3" s="42"/>
      <c r="F3" s="22" t="s">
        <v>44</v>
      </c>
      <c r="G3" s="42"/>
    </row>
    <row r="4" spans="1:7" ht="15.75" customHeight="1" x14ac:dyDescent="0.25">
      <c r="A4" s="64"/>
      <c r="B4" s="13" t="s">
        <v>87</v>
      </c>
      <c r="C4" s="8">
        <f>20+25+28+61</f>
        <v>134</v>
      </c>
      <c r="D4" s="8">
        <f>13+14+27+84</f>
        <v>138</v>
      </c>
      <c r="E4" s="43"/>
      <c r="F4" s="8">
        <v>22</v>
      </c>
      <c r="G4" s="43"/>
    </row>
    <row r="5" spans="1:7" ht="16.5" thickBot="1" x14ac:dyDescent="0.3">
      <c r="A5" s="65"/>
      <c r="B5" s="14" t="s">
        <v>6</v>
      </c>
      <c r="C5" s="15" t="s">
        <v>77</v>
      </c>
      <c r="D5" s="15" t="s">
        <v>22</v>
      </c>
      <c r="E5" s="44"/>
      <c r="F5" s="24" t="s">
        <v>23</v>
      </c>
      <c r="G5" s="44"/>
    </row>
    <row r="6" spans="1:7" ht="15.75" customHeight="1" x14ac:dyDescent="0.25">
      <c r="A6" s="63" t="s">
        <v>94</v>
      </c>
      <c r="B6" s="11" t="s">
        <v>18</v>
      </c>
      <c r="C6" s="12" t="s">
        <v>25</v>
      </c>
      <c r="D6" s="12" t="s">
        <v>128</v>
      </c>
      <c r="E6" s="46" t="s">
        <v>103</v>
      </c>
      <c r="F6" s="42" t="s">
        <v>110</v>
      </c>
      <c r="G6" s="42"/>
    </row>
    <row r="7" spans="1:7" ht="15.75" customHeight="1" x14ac:dyDescent="0.25">
      <c r="A7" s="64"/>
      <c r="B7" s="13" t="s">
        <v>87</v>
      </c>
      <c r="C7" s="8">
        <v>112</v>
      </c>
      <c r="D7" s="8">
        <f>7+9</f>
        <v>16</v>
      </c>
      <c r="E7" s="45">
        <v>19</v>
      </c>
      <c r="F7" s="58">
        <v>14</v>
      </c>
      <c r="G7" s="43"/>
    </row>
    <row r="8" spans="1:7" ht="16.5" thickBot="1" x14ac:dyDescent="0.3">
      <c r="A8" s="65"/>
      <c r="B8" s="14" t="s">
        <v>6</v>
      </c>
      <c r="C8" s="15" t="s">
        <v>83</v>
      </c>
      <c r="D8" s="24" t="s">
        <v>16</v>
      </c>
      <c r="E8" s="47" t="s">
        <v>16</v>
      </c>
      <c r="F8" s="44" t="s">
        <v>127</v>
      </c>
      <c r="G8" s="44"/>
    </row>
    <row r="9" spans="1:7" ht="15.75" customHeight="1" x14ac:dyDescent="0.25">
      <c r="A9" s="63" t="s">
        <v>95</v>
      </c>
      <c r="B9" s="11" t="s">
        <v>18</v>
      </c>
      <c r="C9" s="8" t="s">
        <v>50</v>
      </c>
      <c r="D9" s="51" t="s">
        <v>108</v>
      </c>
      <c r="E9" s="42"/>
      <c r="F9" s="22" t="s">
        <v>46</v>
      </c>
      <c r="G9" s="42"/>
    </row>
    <row r="10" spans="1:7" ht="15.75" customHeight="1" x14ac:dyDescent="0.25">
      <c r="A10" s="64"/>
      <c r="B10" s="13" t="s">
        <v>87</v>
      </c>
      <c r="C10" s="8">
        <f>7+22</f>
        <v>29</v>
      </c>
      <c r="D10" s="60">
        <f>7+16+19</f>
        <v>42</v>
      </c>
      <c r="E10" s="43"/>
      <c r="F10" s="8">
        <f>6+13</f>
        <v>19</v>
      </c>
      <c r="G10" s="43"/>
    </row>
    <row r="11" spans="1:7" ht="16.5" thickBot="1" x14ac:dyDescent="0.3">
      <c r="A11" s="65"/>
      <c r="B11" s="14" t="s">
        <v>7</v>
      </c>
      <c r="C11" s="8" t="s">
        <v>78</v>
      </c>
      <c r="D11" s="51" t="s">
        <v>15</v>
      </c>
      <c r="E11" s="44"/>
      <c r="F11" s="15" t="s">
        <v>23</v>
      </c>
      <c r="G11" s="44"/>
    </row>
    <row r="12" spans="1:7" ht="15.75" customHeight="1" x14ac:dyDescent="0.25">
      <c r="A12" s="63" t="s">
        <v>96</v>
      </c>
      <c r="B12" s="11" t="s">
        <v>18</v>
      </c>
      <c r="C12" s="22" t="s">
        <v>52</v>
      </c>
      <c r="D12" s="42"/>
      <c r="E12" s="12" t="s">
        <v>24</v>
      </c>
      <c r="F12" s="12" t="s">
        <v>32</v>
      </c>
      <c r="G12" s="42"/>
    </row>
    <row r="13" spans="1:7" ht="15.75" customHeight="1" x14ac:dyDescent="0.25">
      <c r="A13" s="64"/>
      <c r="B13" s="13" t="s">
        <v>87</v>
      </c>
      <c r="C13" s="8">
        <v>7</v>
      </c>
      <c r="D13" s="43"/>
      <c r="E13" s="8">
        <f>9+12+22</f>
        <v>43</v>
      </c>
      <c r="F13" s="8">
        <f>11+16</f>
        <v>27</v>
      </c>
      <c r="G13" s="43"/>
    </row>
    <row r="14" spans="1:7" ht="16.5" thickBot="1" x14ac:dyDescent="0.3">
      <c r="A14" s="65"/>
      <c r="B14" s="14" t="s">
        <v>6</v>
      </c>
      <c r="C14" s="24" t="s">
        <v>13</v>
      </c>
      <c r="D14" s="44"/>
      <c r="E14" s="15" t="s">
        <v>23</v>
      </c>
      <c r="F14" s="15" t="s">
        <v>23</v>
      </c>
      <c r="G14" s="44"/>
    </row>
    <row r="15" spans="1:7" ht="15.75" customHeight="1" x14ac:dyDescent="0.25">
      <c r="A15" s="63" t="s">
        <v>97</v>
      </c>
      <c r="B15" s="11" t="s">
        <v>18</v>
      </c>
      <c r="C15" s="12" t="s">
        <v>36</v>
      </c>
      <c r="D15" s="42"/>
      <c r="E15" s="42"/>
      <c r="F15" s="42"/>
      <c r="G15" s="12"/>
    </row>
    <row r="16" spans="1:7" ht="15.75" customHeight="1" x14ac:dyDescent="0.25">
      <c r="A16" s="64"/>
      <c r="B16" s="13" t="s">
        <v>87</v>
      </c>
      <c r="C16" s="8">
        <f>10+15+38</f>
        <v>63</v>
      </c>
      <c r="D16" s="43"/>
      <c r="E16" s="43"/>
      <c r="F16" s="43"/>
      <c r="G16" s="8"/>
    </row>
    <row r="17" spans="1:7" ht="16.5" thickBot="1" x14ac:dyDescent="0.3">
      <c r="A17" s="65"/>
      <c r="B17" s="14" t="s">
        <v>6</v>
      </c>
      <c r="C17" s="24" t="s">
        <v>130</v>
      </c>
      <c r="D17" s="44"/>
      <c r="E17" s="44"/>
      <c r="F17" s="44"/>
      <c r="G17" s="15"/>
    </row>
    <row r="20" spans="1:7" x14ac:dyDescent="0.25">
      <c r="A20" s="67" t="s">
        <v>100</v>
      </c>
      <c r="B20" s="67"/>
      <c r="C20" s="67"/>
      <c r="D20" s="67"/>
      <c r="E20" s="67"/>
      <c r="F20" s="67"/>
      <c r="G20" s="67"/>
    </row>
    <row r="21" spans="1:7" ht="16.5" thickBot="1" x14ac:dyDescent="0.3">
      <c r="A21" s="9"/>
      <c r="B21" s="9"/>
      <c r="C21" s="10" t="s">
        <v>0</v>
      </c>
      <c r="D21" s="10" t="s">
        <v>1</v>
      </c>
      <c r="E21" s="10" t="s">
        <v>2</v>
      </c>
      <c r="F21" s="10" t="s">
        <v>3</v>
      </c>
      <c r="G21" s="10" t="s">
        <v>4</v>
      </c>
    </row>
    <row r="22" spans="1:7" ht="15.75" customHeight="1" x14ac:dyDescent="0.25">
      <c r="A22" s="63" t="s">
        <v>117</v>
      </c>
      <c r="B22" s="11" t="s">
        <v>18</v>
      </c>
      <c r="C22" s="12"/>
      <c r="D22" s="12" t="s">
        <v>45</v>
      </c>
      <c r="E22" s="12" t="s">
        <v>124</v>
      </c>
      <c r="F22" s="12"/>
      <c r="G22" s="22"/>
    </row>
    <row r="23" spans="1:7" ht="15.75" x14ac:dyDescent="0.25">
      <c r="A23" s="64"/>
      <c r="B23" s="13" t="s">
        <v>87</v>
      </c>
      <c r="C23" s="8"/>
      <c r="D23" s="8">
        <f>14+22</f>
        <v>36</v>
      </c>
      <c r="E23" s="8">
        <v>63</v>
      </c>
      <c r="F23" s="8"/>
      <c r="G23" s="8"/>
    </row>
    <row r="24" spans="1:7" ht="16.5" thickBot="1" x14ac:dyDescent="0.3">
      <c r="A24" s="65"/>
      <c r="B24" s="14" t="s">
        <v>6</v>
      </c>
      <c r="C24" s="15"/>
      <c r="D24" s="15" t="s">
        <v>91</v>
      </c>
      <c r="E24" s="15" t="s">
        <v>35</v>
      </c>
      <c r="F24" s="15"/>
      <c r="G24" s="24"/>
    </row>
    <row r="25" spans="1:7" ht="15.75" customHeight="1" x14ac:dyDescent="0.25">
      <c r="A25" s="63" t="s">
        <v>118</v>
      </c>
      <c r="B25" s="11" t="s">
        <v>18</v>
      </c>
      <c r="C25" s="12"/>
      <c r="D25" s="12" t="s">
        <v>39</v>
      </c>
      <c r="E25" s="12" t="s">
        <v>27</v>
      </c>
      <c r="F25" s="12" t="s">
        <v>125</v>
      </c>
      <c r="G25" s="12"/>
    </row>
    <row r="26" spans="1:7" ht="15.75" x14ac:dyDescent="0.25">
      <c r="A26" s="64"/>
      <c r="B26" s="13" t="s">
        <v>87</v>
      </c>
      <c r="C26" s="8"/>
      <c r="D26" s="8">
        <v>52</v>
      </c>
      <c r="E26" s="8">
        <f>20+22+24+49</f>
        <v>115</v>
      </c>
      <c r="F26" s="8">
        <f>11+12</f>
        <v>23</v>
      </c>
      <c r="G26" s="8"/>
    </row>
    <row r="27" spans="1:7" ht="16.5" thickBot="1" x14ac:dyDescent="0.3">
      <c r="A27" s="65"/>
      <c r="B27" s="14" t="s">
        <v>6</v>
      </c>
      <c r="C27" s="15"/>
      <c r="D27" s="15" t="s">
        <v>86</v>
      </c>
      <c r="E27" s="15" t="s">
        <v>101</v>
      </c>
      <c r="F27" s="15" t="s">
        <v>12</v>
      </c>
      <c r="G27" s="24"/>
    </row>
    <row r="28" spans="1:7" ht="15.75" customHeight="1" x14ac:dyDescent="0.25">
      <c r="A28" s="63" t="s">
        <v>119</v>
      </c>
      <c r="B28" s="11" t="s">
        <v>18</v>
      </c>
      <c r="C28" s="12" t="s">
        <v>33</v>
      </c>
      <c r="D28" s="33" t="s">
        <v>51</v>
      </c>
      <c r="E28" s="32"/>
      <c r="F28" s="25" t="s">
        <v>85</v>
      </c>
      <c r="G28" s="12"/>
    </row>
    <row r="29" spans="1:7" ht="15.75" x14ac:dyDescent="0.25">
      <c r="A29" s="64"/>
      <c r="B29" s="13" t="s">
        <v>87</v>
      </c>
      <c r="C29" s="8">
        <f>23+28+37</f>
        <v>88</v>
      </c>
      <c r="D29" s="41">
        <v>16</v>
      </c>
      <c r="E29" s="40"/>
      <c r="F29" s="25">
        <f>15+22</f>
        <v>37</v>
      </c>
      <c r="G29" s="8"/>
    </row>
    <row r="30" spans="1:7" ht="16.5" thickBot="1" x14ac:dyDescent="0.3">
      <c r="A30" s="65"/>
      <c r="B30" s="14" t="s">
        <v>7</v>
      </c>
      <c r="C30" s="21" t="s">
        <v>34</v>
      </c>
      <c r="D30" s="24" t="s">
        <v>13</v>
      </c>
      <c r="E30" s="21"/>
      <c r="F30" s="25" t="s">
        <v>88</v>
      </c>
      <c r="G30" s="15"/>
    </row>
    <row r="31" spans="1:7" ht="15.75" customHeight="1" x14ac:dyDescent="0.25">
      <c r="A31" s="63" t="s">
        <v>116</v>
      </c>
      <c r="B31" s="11" t="s">
        <v>18</v>
      </c>
      <c r="C31" s="12" t="s">
        <v>40</v>
      </c>
      <c r="E31" s="32" t="s">
        <v>37</v>
      </c>
      <c r="F31" s="12"/>
      <c r="G31" s="22"/>
    </row>
    <row r="32" spans="1:7" ht="15.75" x14ac:dyDescent="0.25">
      <c r="A32" s="64"/>
      <c r="B32" s="13" t="s">
        <v>87</v>
      </c>
      <c r="C32" s="8">
        <f>26+26+33</f>
        <v>85</v>
      </c>
      <c r="E32" s="40">
        <f>13+13+31</f>
        <v>57</v>
      </c>
      <c r="F32" s="8"/>
      <c r="G32" s="8"/>
    </row>
    <row r="33" spans="1:7" ht="16.5" thickBot="1" x14ac:dyDescent="0.3">
      <c r="A33" s="65"/>
      <c r="B33" s="14" t="s">
        <v>6</v>
      </c>
      <c r="C33" s="15" t="s">
        <v>34</v>
      </c>
      <c r="E33" s="21" t="s">
        <v>38</v>
      </c>
      <c r="F33" s="15"/>
      <c r="G33" s="24"/>
    </row>
    <row r="34" spans="1:7" ht="15.75" customHeight="1" x14ac:dyDescent="0.25">
      <c r="A34" s="63" t="s">
        <v>120</v>
      </c>
      <c r="B34" s="11" t="s">
        <v>18</v>
      </c>
      <c r="C34" s="16"/>
      <c r="D34" s="33"/>
      <c r="E34" s="22" t="s">
        <v>26</v>
      </c>
      <c r="F34" s="48"/>
      <c r="G34" s="12"/>
    </row>
    <row r="35" spans="1:7" ht="15.75" x14ac:dyDescent="0.25">
      <c r="A35" s="64"/>
      <c r="B35" s="13" t="s">
        <v>87</v>
      </c>
      <c r="C35" s="39"/>
      <c r="D35" s="41"/>
      <c r="E35" s="8">
        <f>22+25</f>
        <v>47</v>
      </c>
      <c r="F35" s="39"/>
      <c r="G35" s="8"/>
    </row>
    <row r="36" spans="1:7" ht="16.5" thickBot="1" x14ac:dyDescent="0.3">
      <c r="A36" s="69"/>
      <c r="B36" s="14" t="s">
        <v>6</v>
      </c>
      <c r="C36" s="20"/>
      <c r="D36" s="24"/>
      <c r="E36" s="15" t="s">
        <v>132</v>
      </c>
      <c r="F36" s="17"/>
      <c r="G36" s="15"/>
    </row>
    <row r="37" spans="1:7" ht="15" customHeight="1" x14ac:dyDescent="0.25">
      <c r="A37" s="61"/>
    </row>
  </sheetData>
  <mergeCells count="12">
    <mergeCell ref="A31:A33"/>
    <mergeCell ref="A34:A36"/>
    <mergeCell ref="A1:G1"/>
    <mergeCell ref="A20:G20"/>
    <mergeCell ref="A22:A24"/>
    <mergeCell ref="A25:A27"/>
    <mergeCell ref="A28:A30"/>
    <mergeCell ref="A3:A5"/>
    <mergeCell ref="A6:A8"/>
    <mergeCell ref="A9:A11"/>
    <mergeCell ref="A12:A14"/>
    <mergeCell ref="A15:A17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4"/>
  <dimension ref="A1:G38"/>
  <sheetViews>
    <sheetView topLeftCell="A16" zoomScale="60" zoomScaleNormal="60" workbookViewId="0">
      <selection activeCell="B45" activeCellId="9" sqref="A4:XFD4 A8:XFD8 A12:XFD12 A16:XFD16 A20:XFD20 A29:XFD29 A33:XFD33 A37:XFD37 A41:XFD41 A45:XFD45"/>
    </sheetView>
  </sheetViews>
  <sheetFormatPr defaultRowHeight="15" x14ac:dyDescent="0.25"/>
  <cols>
    <col min="1" max="1" width="15.5703125" customWidth="1"/>
    <col min="2" max="2" width="35.28515625" bestFit="1" customWidth="1"/>
    <col min="3" max="3" width="110.28515625" bestFit="1" customWidth="1"/>
    <col min="4" max="4" width="96.5703125" bestFit="1" customWidth="1"/>
    <col min="5" max="5" width="116.42578125" bestFit="1" customWidth="1"/>
    <col min="6" max="6" width="91.7109375" bestFit="1" customWidth="1"/>
    <col min="7" max="7" width="113.140625" bestFit="1" customWidth="1"/>
  </cols>
  <sheetData>
    <row r="1" spans="1:7" x14ac:dyDescent="0.25">
      <c r="B1" s="67" t="s">
        <v>99</v>
      </c>
      <c r="C1" s="67"/>
      <c r="D1" s="67"/>
      <c r="E1" s="67"/>
      <c r="F1" s="67"/>
      <c r="G1" s="67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63" t="s">
        <v>93</v>
      </c>
      <c r="B3" s="11" t="s">
        <v>18</v>
      </c>
      <c r="C3" s="12" t="s">
        <v>20</v>
      </c>
      <c r="D3" s="12" t="s">
        <v>21</v>
      </c>
      <c r="E3" s="42"/>
      <c r="F3" s="42"/>
      <c r="G3" s="42"/>
    </row>
    <row r="4" spans="1:7" ht="15.75" customHeight="1" x14ac:dyDescent="0.25">
      <c r="A4" s="64"/>
      <c r="B4" s="13" t="s">
        <v>87</v>
      </c>
      <c r="C4" s="8">
        <f>20+25+28+61</f>
        <v>134</v>
      </c>
      <c r="D4" s="8">
        <f>13+14+27+84</f>
        <v>138</v>
      </c>
      <c r="E4" s="43"/>
      <c r="F4" s="43"/>
      <c r="G4" s="43"/>
    </row>
    <row r="5" spans="1:7" ht="16.5" thickBot="1" x14ac:dyDescent="0.3">
      <c r="A5" s="65"/>
      <c r="B5" s="14" t="s">
        <v>6</v>
      </c>
      <c r="C5" s="15" t="s">
        <v>77</v>
      </c>
      <c r="D5" s="15" t="s">
        <v>22</v>
      </c>
      <c r="E5" s="44"/>
      <c r="F5" s="44"/>
      <c r="G5" s="44"/>
    </row>
    <row r="6" spans="1:7" ht="15.75" customHeight="1" x14ac:dyDescent="0.25">
      <c r="A6" s="63" t="s">
        <v>94</v>
      </c>
      <c r="B6" s="11" t="s">
        <v>18</v>
      </c>
      <c r="C6" s="12" t="s">
        <v>25</v>
      </c>
      <c r="D6" s="12" t="s">
        <v>44</v>
      </c>
      <c r="E6" s="42"/>
      <c r="F6" s="12" t="s">
        <v>105</v>
      </c>
      <c r="G6" s="42"/>
    </row>
    <row r="7" spans="1:7" ht="15.75" customHeight="1" x14ac:dyDescent="0.25">
      <c r="A7" s="64"/>
      <c r="B7" s="13" t="s">
        <v>87</v>
      </c>
      <c r="C7" s="8">
        <v>112</v>
      </c>
      <c r="D7" s="8">
        <v>37</v>
      </c>
      <c r="E7" s="43"/>
      <c r="F7" s="8">
        <v>33</v>
      </c>
      <c r="G7" s="43"/>
    </row>
    <row r="8" spans="1:7" ht="16.5" thickBot="1" x14ac:dyDescent="0.3">
      <c r="A8" s="65"/>
      <c r="B8" s="14" t="s">
        <v>6</v>
      </c>
      <c r="C8" s="15" t="s">
        <v>83</v>
      </c>
      <c r="D8" s="15" t="s">
        <v>129</v>
      </c>
      <c r="E8" s="44"/>
      <c r="F8" s="15" t="s">
        <v>23</v>
      </c>
      <c r="G8" s="44"/>
    </row>
    <row r="9" spans="1:7" ht="15.75" customHeight="1" x14ac:dyDescent="0.25">
      <c r="A9" s="63" t="s">
        <v>95</v>
      </c>
      <c r="B9" s="11" t="s">
        <v>18</v>
      </c>
      <c r="C9" s="8" t="s">
        <v>50</v>
      </c>
      <c r="D9" s="51" t="s">
        <v>109</v>
      </c>
      <c r="E9" s="12" t="s">
        <v>55</v>
      </c>
      <c r="G9" s="42"/>
    </row>
    <row r="10" spans="1:7" ht="15.75" customHeight="1" x14ac:dyDescent="0.25">
      <c r="A10" s="64"/>
      <c r="B10" s="13" t="s">
        <v>87</v>
      </c>
      <c r="C10" s="8">
        <f>7+22</f>
        <v>29</v>
      </c>
      <c r="D10" s="60">
        <f>7+16+19</f>
        <v>42</v>
      </c>
      <c r="E10" s="8">
        <v>31</v>
      </c>
      <c r="G10" s="43"/>
    </row>
    <row r="11" spans="1:7" ht="16.5" thickBot="1" x14ac:dyDescent="0.3">
      <c r="A11" s="65"/>
      <c r="B11" s="14" t="s">
        <v>19</v>
      </c>
      <c r="C11" s="8" t="s">
        <v>78</v>
      </c>
      <c r="D11" s="51" t="s">
        <v>15</v>
      </c>
      <c r="E11" s="24" t="s">
        <v>23</v>
      </c>
      <c r="G11" s="44"/>
    </row>
    <row r="12" spans="1:7" ht="15.75" customHeight="1" x14ac:dyDescent="0.25">
      <c r="A12" s="63" t="s">
        <v>96</v>
      </c>
      <c r="B12" s="11" t="s">
        <v>18</v>
      </c>
      <c r="C12" s="12" t="s">
        <v>29</v>
      </c>
      <c r="D12" s="42"/>
      <c r="E12" s="12" t="s">
        <v>24</v>
      </c>
      <c r="F12" s="12" t="s">
        <v>30</v>
      </c>
      <c r="G12" s="22"/>
    </row>
    <row r="13" spans="1:7" ht="15.75" customHeight="1" x14ac:dyDescent="0.25">
      <c r="A13" s="64"/>
      <c r="B13" s="13" t="s">
        <v>87</v>
      </c>
      <c r="C13" s="8">
        <f>20+9</f>
        <v>29</v>
      </c>
      <c r="D13" s="43"/>
      <c r="E13" s="8">
        <f>9+12+22</f>
        <v>43</v>
      </c>
      <c r="F13" s="8">
        <v>12</v>
      </c>
      <c r="G13" s="23"/>
    </row>
    <row r="14" spans="1:7" ht="16.5" thickBot="1" x14ac:dyDescent="0.3">
      <c r="A14" s="65"/>
      <c r="B14" s="14" t="s">
        <v>6</v>
      </c>
      <c r="C14" s="15" t="s">
        <v>12</v>
      </c>
      <c r="D14" s="44"/>
      <c r="E14" s="15" t="s">
        <v>23</v>
      </c>
      <c r="F14" s="15" t="s">
        <v>12</v>
      </c>
      <c r="G14" s="24"/>
    </row>
    <row r="15" spans="1:7" ht="15.75" customHeight="1" x14ac:dyDescent="0.25">
      <c r="A15" s="63" t="s">
        <v>97</v>
      </c>
      <c r="B15" s="11" t="s">
        <v>18</v>
      </c>
      <c r="C15" s="39" t="s">
        <v>36</v>
      </c>
      <c r="D15" s="42"/>
      <c r="E15" s="12" t="s">
        <v>126</v>
      </c>
      <c r="F15" s="8" t="s">
        <v>82</v>
      </c>
      <c r="G15" s="12"/>
    </row>
    <row r="16" spans="1:7" ht="15.75" customHeight="1" x14ac:dyDescent="0.25">
      <c r="A16" s="64"/>
      <c r="B16" s="13" t="s">
        <v>87</v>
      </c>
      <c r="C16" s="39">
        <f>10+15+38</f>
        <v>63</v>
      </c>
      <c r="D16" s="43"/>
      <c r="E16" s="8">
        <v>18</v>
      </c>
      <c r="F16" s="16">
        <v>16</v>
      </c>
      <c r="G16" s="8"/>
    </row>
    <row r="17" spans="1:7" ht="16.5" thickBot="1" x14ac:dyDescent="0.3">
      <c r="A17" s="65"/>
      <c r="B17" s="14" t="s">
        <v>6</v>
      </c>
      <c r="C17" s="24" t="s">
        <v>130</v>
      </c>
      <c r="D17" s="44"/>
      <c r="E17" s="15" t="s">
        <v>12</v>
      </c>
      <c r="F17" s="17" t="s">
        <v>12</v>
      </c>
      <c r="G17" s="15"/>
    </row>
    <row r="21" spans="1:7" x14ac:dyDescent="0.25">
      <c r="B21" s="67" t="s">
        <v>100</v>
      </c>
      <c r="C21" s="67"/>
      <c r="D21" s="67"/>
      <c r="E21" s="67"/>
      <c r="F21" s="67"/>
      <c r="G21" s="67"/>
    </row>
    <row r="22" spans="1:7" ht="16.5" thickBot="1" x14ac:dyDescent="0.3">
      <c r="A22" s="9"/>
      <c r="B22" s="9"/>
      <c r="C22" s="10" t="s">
        <v>0</v>
      </c>
      <c r="D22" s="10" t="s">
        <v>1</v>
      </c>
      <c r="E22" s="10" t="s">
        <v>2</v>
      </c>
      <c r="F22" s="10" t="s">
        <v>3</v>
      </c>
      <c r="G22" s="10" t="s">
        <v>4</v>
      </c>
    </row>
    <row r="23" spans="1:7" ht="15.75" customHeight="1" x14ac:dyDescent="0.25">
      <c r="A23" s="63" t="s">
        <v>117</v>
      </c>
      <c r="B23" s="11" t="s">
        <v>18</v>
      </c>
      <c r="C23" s="12"/>
      <c r="D23" s="12" t="s">
        <v>45</v>
      </c>
      <c r="E23" s="12" t="s">
        <v>124</v>
      </c>
      <c r="F23" s="12" t="s">
        <v>102</v>
      </c>
      <c r="G23" s="12"/>
    </row>
    <row r="24" spans="1:7" ht="15.75" x14ac:dyDescent="0.25">
      <c r="A24" s="64"/>
      <c r="B24" s="13" t="s">
        <v>87</v>
      </c>
      <c r="C24" s="8"/>
      <c r="D24" s="8">
        <f>14+22</f>
        <v>36</v>
      </c>
      <c r="E24" s="8">
        <v>63</v>
      </c>
      <c r="F24" s="8">
        <v>25</v>
      </c>
      <c r="G24" s="8"/>
    </row>
    <row r="25" spans="1:7" ht="16.5" thickBot="1" x14ac:dyDescent="0.3">
      <c r="A25" s="65"/>
      <c r="B25" s="14" t="s">
        <v>6</v>
      </c>
      <c r="C25" s="15"/>
      <c r="D25" s="15" t="s">
        <v>91</v>
      </c>
      <c r="E25" s="15" t="s">
        <v>35</v>
      </c>
      <c r="F25" s="15" t="s">
        <v>79</v>
      </c>
      <c r="G25" s="15"/>
    </row>
    <row r="26" spans="1:7" ht="15.75" customHeight="1" x14ac:dyDescent="0.25">
      <c r="A26" s="63" t="s">
        <v>118</v>
      </c>
      <c r="B26" s="11" t="s">
        <v>18</v>
      </c>
      <c r="C26" s="12"/>
      <c r="D26" s="12" t="s">
        <v>39</v>
      </c>
      <c r="E26" s="12" t="s">
        <v>27</v>
      </c>
      <c r="F26" s="42"/>
      <c r="G26" s="12"/>
    </row>
    <row r="27" spans="1:7" ht="15.75" x14ac:dyDescent="0.25">
      <c r="A27" s="64"/>
      <c r="B27" s="13" t="s">
        <v>87</v>
      </c>
      <c r="C27" s="8"/>
      <c r="D27" s="8">
        <v>52</v>
      </c>
      <c r="E27" s="8">
        <f>20+22+24+49</f>
        <v>115</v>
      </c>
      <c r="F27" s="43"/>
      <c r="G27" s="8"/>
    </row>
    <row r="28" spans="1:7" ht="16.5" thickBot="1" x14ac:dyDescent="0.3">
      <c r="A28" s="65"/>
      <c r="B28" s="14" t="s">
        <v>6</v>
      </c>
      <c r="C28" s="15"/>
      <c r="D28" s="15" t="s">
        <v>86</v>
      </c>
      <c r="E28" s="15" t="s">
        <v>84</v>
      </c>
      <c r="F28" s="44"/>
      <c r="G28" s="24"/>
    </row>
    <row r="29" spans="1:7" ht="15.75" customHeight="1" x14ac:dyDescent="0.25">
      <c r="A29" s="63" t="s">
        <v>119</v>
      </c>
      <c r="B29" s="11" t="s">
        <v>18</v>
      </c>
      <c r="C29" s="12" t="s">
        <v>33</v>
      </c>
      <c r="D29" s="12" t="s">
        <v>54</v>
      </c>
      <c r="E29" s="42"/>
      <c r="F29" s="25" t="s">
        <v>53</v>
      </c>
      <c r="G29" s="12"/>
    </row>
    <row r="30" spans="1:7" ht="15.75" x14ac:dyDescent="0.25">
      <c r="A30" s="64"/>
      <c r="B30" s="13" t="s">
        <v>87</v>
      </c>
      <c r="C30" s="8">
        <f>23+28+37</f>
        <v>88</v>
      </c>
      <c r="D30" s="8">
        <v>21</v>
      </c>
      <c r="E30" s="43"/>
      <c r="F30" s="25">
        <f>15+22</f>
        <v>37</v>
      </c>
      <c r="G30" s="8"/>
    </row>
    <row r="31" spans="1:7" ht="16.5" thickBot="1" x14ac:dyDescent="0.3">
      <c r="A31" s="65"/>
      <c r="B31" s="14" t="s">
        <v>19</v>
      </c>
      <c r="C31" s="21" t="s">
        <v>34</v>
      </c>
      <c r="D31" s="37" t="s">
        <v>14</v>
      </c>
      <c r="E31" s="44"/>
      <c r="F31" s="25" t="s">
        <v>88</v>
      </c>
      <c r="G31" s="15"/>
    </row>
    <row r="32" spans="1:7" ht="15.75" customHeight="1" x14ac:dyDescent="0.25">
      <c r="A32" s="63" t="s">
        <v>116</v>
      </c>
      <c r="B32" s="11" t="s">
        <v>18</v>
      </c>
      <c r="C32" s="12" t="s">
        <v>43</v>
      </c>
      <c r="D32" s="12" t="s">
        <v>104</v>
      </c>
      <c r="E32" s="32" t="s">
        <v>37</v>
      </c>
      <c r="F32" s="12"/>
      <c r="G32" s="22"/>
    </row>
    <row r="33" spans="1:7" ht="15.75" x14ac:dyDescent="0.25">
      <c r="A33" s="64"/>
      <c r="B33" s="13" t="s">
        <v>87</v>
      </c>
      <c r="C33" s="8">
        <f>26+26+33</f>
        <v>85</v>
      </c>
      <c r="D33" s="8">
        <v>23</v>
      </c>
      <c r="E33" s="40">
        <f>13+13+31</f>
        <v>57</v>
      </c>
      <c r="F33" s="8"/>
      <c r="G33" s="23"/>
    </row>
    <row r="34" spans="1:7" ht="16.5" thickBot="1" x14ac:dyDescent="0.3">
      <c r="A34" s="65"/>
      <c r="B34" s="14" t="s">
        <v>6</v>
      </c>
      <c r="C34" s="15" t="s">
        <v>34</v>
      </c>
      <c r="D34" s="15" t="s">
        <v>79</v>
      </c>
      <c r="E34" s="21" t="s">
        <v>38</v>
      </c>
      <c r="F34" s="15"/>
      <c r="G34" s="24"/>
    </row>
    <row r="35" spans="1:7" ht="15.75" customHeight="1" x14ac:dyDescent="0.25">
      <c r="A35" s="63" t="s">
        <v>120</v>
      </c>
      <c r="B35" s="11" t="s">
        <v>18</v>
      </c>
      <c r="C35" s="16"/>
      <c r="D35" s="12"/>
      <c r="E35" s="12"/>
      <c r="F35" s="8"/>
      <c r="G35" s="12"/>
    </row>
    <row r="36" spans="1:7" ht="15.75" x14ac:dyDescent="0.25">
      <c r="A36" s="64"/>
      <c r="B36" s="13" t="s">
        <v>87</v>
      </c>
      <c r="C36" s="39"/>
      <c r="D36" s="8"/>
      <c r="E36" s="8"/>
      <c r="F36" s="16"/>
      <c r="G36" s="8"/>
    </row>
    <row r="37" spans="1:7" ht="15.75" x14ac:dyDescent="0.25">
      <c r="A37" s="64"/>
      <c r="B37" s="13" t="s">
        <v>5</v>
      </c>
      <c r="C37" s="30"/>
      <c r="D37" s="29"/>
      <c r="E37" s="28"/>
      <c r="F37" s="31"/>
      <c r="G37" s="8"/>
    </row>
    <row r="38" spans="1:7" ht="16.5" thickBot="1" x14ac:dyDescent="0.3">
      <c r="A38" s="69"/>
      <c r="B38" s="14" t="s">
        <v>6</v>
      </c>
      <c r="C38" s="24"/>
      <c r="D38" s="37"/>
      <c r="E38" s="15"/>
      <c r="F38" s="17"/>
      <c r="G38" s="15"/>
    </row>
  </sheetData>
  <mergeCells count="12">
    <mergeCell ref="A32:A34"/>
    <mergeCell ref="A35:A38"/>
    <mergeCell ref="B1:G1"/>
    <mergeCell ref="B21:G21"/>
    <mergeCell ref="A23:A25"/>
    <mergeCell ref="A26:A28"/>
    <mergeCell ref="A29:A31"/>
    <mergeCell ref="A3:A5"/>
    <mergeCell ref="A6:A8"/>
    <mergeCell ref="A9:A11"/>
    <mergeCell ref="A12:A14"/>
    <mergeCell ref="A15:A17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5"/>
  <dimension ref="A1:G37"/>
  <sheetViews>
    <sheetView tabSelected="1" zoomScale="70" zoomScaleNormal="70" workbookViewId="0">
      <selection activeCell="C14" sqref="C14"/>
    </sheetView>
  </sheetViews>
  <sheetFormatPr defaultRowHeight="15" x14ac:dyDescent="0.25"/>
  <cols>
    <col min="1" max="1" width="15.7109375" customWidth="1"/>
    <col min="2" max="2" width="35.7109375" bestFit="1" customWidth="1"/>
    <col min="3" max="3" width="100.5703125" customWidth="1"/>
    <col min="4" max="4" width="83.28515625" customWidth="1"/>
    <col min="5" max="5" width="72.140625" customWidth="1"/>
    <col min="6" max="6" width="58.5703125" customWidth="1"/>
    <col min="7" max="7" width="63.85546875" customWidth="1"/>
  </cols>
  <sheetData>
    <row r="1" spans="1:7" x14ac:dyDescent="0.25">
      <c r="A1" s="67" t="s">
        <v>99</v>
      </c>
      <c r="B1" s="67"/>
      <c r="C1" s="67"/>
      <c r="D1" s="67"/>
      <c r="E1" s="67"/>
      <c r="F1" s="67"/>
      <c r="G1" s="67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63" t="s">
        <v>93</v>
      </c>
      <c r="B3" s="11" t="s">
        <v>18</v>
      </c>
      <c r="C3" s="12" t="s">
        <v>20</v>
      </c>
      <c r="D3" s="12" t="s">
        <v>21</v>
      </c>
      <c r="E3" s="12" t="s">
        <v>63</v>
      </c>
      <c r="F3" s="54"/>
      <c r="G3" s="42"/>
    </row>
    <row r="4" spans="1:7" ht="15.75" customHeight="1" x14ac:dyDescent="0.25">
      <c r="A4" s="64"/>
      <c r="B4" s="13" t="s">
        <v>87</v>
      </c>
      <c r="C4" s="8">
        <f>20+25+28+61</f>
        <v>134</v>
      </c>
      <c r="D4" s="8">
        <f>13+14+27+84</f>
        <v>138</v>
      </c>
      <c r="E4" s="8">
        <v>30</v>
      </c>
      <c r="F4" s="55"/>
      <c r="G4" s="43"/>
    </row>
    <row r="5" spans="1:7" ht="16.5" thickBot="1" x14ac:dyDescent="0.3">
      <c r="A5" s="65"/>
      <c r="B5" s="14" t="s">
        <v>6</v>
      </c>
      <c r="C5" s="15" t="s">
        <v>77</v>
      </c>
      <c r="D5" s="15" t="s">
        <v>22</v>
      </c>
      <c r="E5" s="15" t="s">
        <v>15</v>
      </c>
      <c r="F5" s="56"/>
      <c r="G5" s="44"/>
    </row>
    <row r="6" spans="1:7" ht="15.75" customHeight="1" x14ac:dyDescent="0.25">
      <c r="A6" s="63" t="s">
        <v>94</v>
      </c>
      <c r="B6" s="11" t="s">
        <v>18</v>
      </c>
      <c r="C6" s="12" t="s">
        <v>25</v>
      </c>
      <c r="D6" s="12" t="s">
        <v>111</v>
      </c>
      <c r="E6" s="32" t="s">
        <v>66</v>
      </c>
      <c r="F6" s="42"/>
      <c r="G6" s="42"/>
    </row>
    <row r="7" spans="1:7" ht="15.75" customHeight="1" x14ac:dyDescent="0.25">
      <c r="A7" s="64"/>
      <c r="B7" s="13" t="s">
        <v>87</v>
      </c>
      <c r="C7" s="8">
        <v>112</v>
      </c>
      <c r="D7" s="8">
        <v>61</v>
      </c>
      <c r="E7" s="40">
        <v>57</v>
      </c>
      <c r="F7" s="43"/>
      <c r="G7" s="43"/>
    </row>
    <row r="8" spans="1:7" ht="16.5" thickBot="1" x14ac:dyDescent="0.3">
      <c r="A8" s="65"/>
      <c r="B8" s="14" t="s">
        <v>6</v>
      </c>
      <c r="C8" s="15" t="s">
        <v>83</v>
      </c>
      <c r="D8" s="15" t="s">
        <v>112</v>
      </c>
      <c r="E8" s="21" t="s">
        <v>75</v>
      </c>
      <c r="F8" s="44"/>
      <c r="G8" s="44"/>
    </row>
    <row r="9" spans="1:7" ht="15.75" customHeight="1" x14ac:dyDescent="0.25">
      <c r="A9" s="63" t="s">
        <v>95</v>
      </c>
      <c r="B9" s="11" t="s">
        <v>18</v>
      </c>
      <c r="C9" s="12" t="s">
        <v>71</v>
      </c>
      <c r="D9" s="42"/>
      <c r="E9" s="32" t="s">
        <v>72</v>
      </c>
      <c r="G9" s="12"/>
    </row>
    <row r="10" spans="1:7" ht="15.75" customHeight="1" x14ac:dyDescent="0.25">
      <c r="A10" s="64"/>
      <c r="B10" s="13" t="s">
        <v>87</v>
      </c>
      <c r="C10" s="8">
        <v>70</v>
      </c>
      <c r="D10" s="43"/>
      <c r="E10" s="40">
        <v>76</v>
      </c>
      <c r="G10" s="8"/>
    </row>
    <row r="11" spans="1:7" ht="16.5" thickBot="1" x14ac:dyDescent="0.3">
      <c r="A11" s="65"/>
      <c r="B11" s="14" t="s">
        <v>7</v>
      </c>
      <c r="C11" s="15" t="s">
        <v>133</v>
      </c>
      <c r="D11" s="44"/>
      <c r="E11" s="21" t="s">
        <v>133</v>
      </c>
      <c r="G11" s="15"/>
    </row>
    <row r="12" spans="1:7" ht="15.75" customHeight="1" x14ac:dyDescent="0.25">
      <c r="A12" s="63" t="s">
        <v>96</v>
      </c>
      <c r="B12" s="11" t="s">
        <v>18</v>
      </c>
      <c r="D12" s="12" t="s">
        <v>67</v>
      </c>
      <c r="F12" s="22" t="s">
        <v>62</v>
      </c>
      <c r="G12" s="42"/>
    </row>
    <row r="13" spans="1:7" ht="15.75" customHeight="1" x14ac:dyDescent="0.25">
      <c r="A13" s="64"/>
      <c r="B13" s="13" t="s">
        <v>87</v>
      </c>
      <c r="D13" s="8">
        <v>54</v>
      </c>
      <c r="F13" s="8">
        <v>81</v>
      </c>
      <c r="G13" s="43"/>
    </row>
    <row r="14" spans="1:7" ht="16.5" thickBot="1" x14ac:dyDescent="0.3">
      <c r="A14" s="65"/>
      <c r="B14" s="14" t="s">
        <v>6</v>
      </c>
      <c r="D14" s="15" t="s">
        <v>134</v>
      </c>
      <c r="F14" s="24" t="s">
        <v>76</v>
      </c>
      <c r="G14" s="44"/>
    </row>
    <row r="15" spans="1:7" ht="15.75" customHeight="1" x14ac:dyDescent="0.25">
      <c r="A15" s="63" t="s">
        <v>97</v>
      </c>
      <c r="B15" s="11" t="s">
        <v>18</v>
      </c>
      <c r="C15" s="12" t="s">
        <v>73</v>
      </c>
      <c r="D15" s="22" t="s">
        <v>60</v>
      </c>
      <c r="E15" s="12" t="s">
        <v>61</v>
      </c>
      <c r="F15" s="42"/>
      <c r="G15" s="12"/>
    </row>
    <row r="16" spans="1:7" ht="15.75" customHeight="1" x14ac:dyDescent="0.25">
      <c r="A16" s="64"/>
      <c r="B16" s="13" t="s">
        <v>87</v>
      </c>
      <c r="C16" s="8">
        <v>60</v>
      </c>
      <c r="D16" s="8">
        <v>33</v>
      </c>
      <c r="E16" s="8"/>
      <c r="F16" s="43"/>
      <c r="G16" s="8"/>
    </row>
    <row r="17" spans="1:7" ht="16.5" thickBot="1" x14ac:dyDescent="0.3">
      <c r="A17" s="65"/>
      <c r="B17" s="14" t="s">
        <v>6</v>
      </c>
      <c r="C17" s="15" t="s">
        <v>131</v>
      </c>
      <c r="D17" s="24" t="s">
        <v>15</v>
      </c>
      <c r="E17" s="15" t="s">
        <v>135</v>
      </c>
      <c r="F17" s="44"/>
      <c r="G17" s="27"/>
    </row>
    <row r="19" spans="1:7" ht="15.75" x14ac:dyDescent="0.25">
      <c r="C19" s="39" t="s">
        <v>92</v>
      </c>
    </row>
    <row r="20" spans="1:7" x14ac:dyDescent="0.25">
      <c r="C20" t="s">
        <v>92</v>
      </c>
    </row>
    <row r="21" spans="1:7" x14ac:dyDescent="0.25">
      <c r="A21" s="67" t="s">
        <v>100</v>
      </c>
      <c r="B21" s="67"/>
      <c r="C21" s="67"/>
      <c r="D21" s="67"/>
      <c r="E21" s="67"/>
      <c r="F21" s="67"/>
      <c r="G21" s="67"/>
    </row>
    <row r="22" spans="1:7" ht="16.5" thickBot="1" x14ac:dyDescent="0.3">
      <c r="A22" s="9"/>
      <c r="B22" s="9"/>
      <c r="C22" s="10" t="s">
        <v>0</v>
      </c>
      <c r="D22" s="10" t="s">
        <v>1</v>
      </c>
      <c r="E22" s="10" t="s">
        <v>2</v>
      </c>
      <c r="F22" s="10" t="s">
        <v>3</v>
      </c>
      <c r="G22" s="10" t="s">
        <v>4</v>
      </c>
    </row>
    <row r="23" spans="1:7" ht="15.75" x14ac:dyDescent="0.25">
      <c r="A23" s="63" t="s">
        <v>117</v>
      </c>
      <c r="B23" s="11" t="s">
        <v>18</v>
      </c>
      <c r="C23" s="12" t="s">
        <v>58</v>
      </c>
      <c r="D23" s="42"/>
      <c r="E23" s="12" t="s">
        <v>59</v>
      </c>
      <c r="F23" s="12" t="s">
        <v>65</v>
      </c>
      <c r="G23" s="12"/>
    </row>
    <row r="24" spans="1:7" ht="15.75" x14ac:dyDescent="0.25">
      <c r="A24" s="64"/>
      <c r="B24" s="13" t="s">
        <v>87</v>
      </c>
      <c r="C24" s="8">
        <v>56</v>
      </c>
      <c r="D24" s="43"/>
      <c r="E24" s="8">
        <v>65</v>
      </c>
      <c r="F24" s="8">
        <v>43</v>
      </c>
      <c r="G24" s="8"/>
    </row>
    <row r="25" spans="1:7" ht="16.5" thickBot="1" x14ac:dyDescent="0.3">
      <c r="A25" s="65"/>
      <c r="B25" s="14" t="s">
        <v>6</v>
      </c>
      <c r="C25" s="15" t="s">
        <v>134</v>
      </c>
      <c r="D25" s="44"/>
      <c r="E25" s="15" t="s">
        <v>75</v>
      </c>
      <c r="F25" s="15" t="s">
        <v>15</v>
      </c>
      <c r="G25" s="15"/>
    </row>
    <row r="26" spans="1:7" ht="15.75" x14ac:dyDescent="0.25">
      <c r="A26" s="63" t="s">
        <v>118</v>
      </c>
      <c r="B26" s="11" t="s">
        <v>18</v>
      </c>
      <c r="C26" s="12"/>
      <c r="D26" s="19" t="s">
        <v>74</v>
      </c>
      <c r="E26" s="12" t="s">
        <v>27</v>
      </c>
      <c r="F26" s="42" t="s">
        <v>113</v>
      </c>
      <c r="G26" s="12"/>
    </row>
    <row r="27" spans="1:7" ht="15.75" x14ac:dyDescent="0.25">
      <c r="A27" s="64"/>
      <c r="B27" s="13" t="s">
        <v>87</v>
      </c>
      <c r="C27" s="8"/>
      <c r="D27" s="62">
        <v>57</v>
      </c>
      <c r="E27" s="8">
        <v>115</v>
      </c>
      <c r="F27" s="43"/>
      <c r="G27" s="8"/>
    </row>
    <row r="28" spans="1:7" ht="16.5" thickBot="1" x14ac:dyDescent="0.3">
      <c r="A28" s="65"/>
      <c r="B28" s="14" t="s">
        <v>6</v>
      </c>
      <c r="C28" s="15"/>
      <c r="D28" s="36" t="s">
        <v>81</v>
      </c>
      <c r="E28" s="15" t="s">
        <v>84</v>
      </c>
      <c r="F28" s="44" t="s">
        <v>136</v>
      </c>
      <c r="G28" s="15"/>
    </row>
    <row r="29" spans="1:7" ht="15.75" x14ac:dyDescent="0.25">
      <c r="A29" s="63" t="s">
        <v>119</v>
      </c>
      <c r="B29" s="11" t="s">
        <v>18</v>
      </c>
      <c r="C29" s="8"/>
      <c r="D29" s="12" t="s">
        <v>68</v>
      </c>
      <c r="E29" s="57" t="s">
        <v>69</v>
      </c>
      <c r="F29" s="32"/>
      <c r="G29" s="12"/>
    </row>
    <row r="30" spans="1:7" ht="15.75" x14ac:dyDescent="0.25">
      <c r="A30" s="64"/>
      <c r="B30" s="13" t="s">
        <v>87</v>
      </c>
      <c r="C30" s="39"/>
      <c r="D30" s="8">
        <v>57</v>
      </c>
      <c r="E30" s="39">
        <v>57</v>
      </c>
      <c r="F30" s="38"/>
      <c r="G30" s="8"/>
    </row>
    <row r="31" spans="1:7" ht="16.5" thickBot="1" x14ac:dyDescent="0.3">
      <c r="A31" s="65"/>
      <c r="B31" s="14" t="s">
        <v>7</v>
      </c>
      <c r="C31" s="26"/>
      <c r="D31" s="15" t="s">
        <v>89</v>
      </c>
      <c r="E31" s="26" t="s">
        <v>90</v>
      </c>
      <c r="F31" s="21"/>
      <c r="G31" s="15"/>
    </row>
    <row r="32" spans="1:7" ht="15.75" x14ac:dyDescent="0.25">
      <c r="A32" s="63" t="s">
        <v>121</v>
      </c>
      <c r="B32" s="11" t="s">
        <v>18</v>
      </c>
      <c r="C32" s="12"/>
      <c r="D32" s="12" t="s">
        <v>64</v>
      </c>
      <c r="E32" s="12" t="s">
        <v>122</v>
      </c>
      <c r="F32" s="12" t="s">
        <v>70</v>
      </c>
      <c r="G32" s="22"/>
    </row>
    <row r="33" spans="1:7" ht="15.75" x14ac:dyDescent="0.25">
      <c r="A33" s="64"/>
      <c r="B33" s="13" t="s">
        <v>87</v>
      </c>
      <c r="C33" s="8"/>
      <c r="D33" s="8">
        <v>54</v>
      </c>
      <c r="E33" s="8">
        <v>21</v>
      </c>
      <c r="F33" s="8">
        <v>73</v>
      </c>
      <c r="G33" s="23"/>
    </row>
    <row r="34" spans="1:7" ht="16.5" thickBot="1" x14ac:dyDescent="0.3">
      <c r="A34" s="65"/>
      <c r="B34" s="14" t="s">
        <v>6</v>
      </c>
      <c r="C34" s="15"/>
      <c r="D34" s="15" t="s">
        <v>137</v>
      </c>
      <c r="E34" s="21" t="s">
        <v>79</v>
      </c>
      <c r="F34" s="15" t="s">
        <v>138</v>
      </c>
      <c r="G34" s="24"/>
    </row>
    <row r="35" spans="1:7" ht="15.75" x14ac:dyDescent="0.25">
      <c r="A35" s="63" t="s">
        <v>120</v>
      </c>
      <c r="B35" s="11" t="s">
        <v>18</v>
      </c>
      <c r="C35" s="12"/>
      <c r="D35" s="22"/>
      <c r="E35" s="12"/>
      <c r="F35" s="12"/>
      <c r="G35" s="12"/>
    </row>
    <row r="36" spans="1:7" ht="15.75" x14ac:dyDescent="0.25">
      <c r="A36" s="64"/>
      <c r="B36" s="13" t="s">
        <v>87</v>
      </c>
      <c r="C36" s="8"/>
      <c r="D36" s="23"/>
      <c r="E36" s="8"/>
      <c r="F36" s="8"/>
      <c r="G36" s="8"/>
    </row>
    <row r="37" spans="1:7" ht="16.5" thickBot="1" x14ac:dyDescent="0.3">
      <c r="A37" s="65"/>
      <c r="B37" s="14" t="s">
        <v>6</v>
      </c>
      <c r="C37" s="15"/>
      <c r="D37" s="24"/>
      <c r="E37" s="15"/>
      <c r="F37" s="15"/>
      <c r="G37" s="27"/>
    </row>
  </sheetData>
  <mergeCells count="12">
    <mergeCell ref="A32:A34"/>
    <mergeCell ref="A35:A37"/>
    <mergeCell ref="A1:G1"/>
    <mergeCell ref="A21:G21"/>
    <mergeCell ref="A23:A25"/>
    <mergeCell ref="A26:A28"/>
    <mergeCell ref="A29:A31"/>
    <mergeCell ref="A3:A5"/>
    <mergeCell ref="A6:A8"/>
    <mergeCell ref="A9:A11"/>
    <mergeCell ref="A12:A14"/>
    <mergeCell ref="A15:A1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2018-01-06T10:09:29Z</dcterms:modified>
</cp:coreProperties>
</file>